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1\Desktop\회계자료공개\"/>
    </mc:Choice>
  </mc:AlternateContent>
  <bookViews>
    <workbookView xWindow="0" yWindow="0" windowWidth="28800" windowHeight="12255"/>
  </bookViews>
  <sheets>
    <sheet name="2학기방과후학교" sheetId="7" r:id="rId1"/>
    <sheet name="졸업엘범" sheetId="8" r:id="rId2"/>
    <sheet name="1학기방과후학교" sheetId="6" state="hidden" r:id="rId3"/>
    <sheet name="수학여행비" sheetId="5" state="hidden" r:id="rId4"/>
    <sheet name="수련활동비" sheetId="4" state="hidden" r:id="rId5"/>
    <sheet name="교복" sheetId="1" state="hidden" r:id="rId6"/>
    <sheet name="체육복" sheetId="2" state="hidden" r:id="rId7"/>
    <sheet name="졸업앨범" sheetId="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8" l="1"/>
  <c r="J10" i="8"/>
  <c r="E11" i="8"/>
  <c r="D11" i="8"/>
  <c r="C11" i="8"/>
  <c r="B11" i="8"/>
  <c r="I10" i="8"/>
  <c r="I11" i="8" s="1"/>
  <c r="F10" i="8"/>
  <c r="F11" i="8" s="1"/>
  <c r="K11" i="7"/>
  <c r="H11" i="7"/>
  <c r="F11" i="7"/>
  <c r="I10" i="7"/>
  <c r="I11" i="7" s="1"/>
  <c r="G10" i="7"/>
  <c r="J10" i="7" l="1"/>
  <c r="G11" i="7"/>
  <c r="J11" i="7" s="1"/>
  <c r="H14" i="6"/>
  <c r="F14" i="6"/>
  <c r="K14" i="6"/>
  <c r="I14" i="6"/>
  <c r="J14" i="6" s="1"/>
  <c r="G14" i="6"/>
  <c r="J11" i="6"/>
  <c r="J12" i="6"/>
  <c r="J13" i="6"/>
  <c r="J10" i="6"/>
  <c r="I11" i="6"/>
  <c r="I12" i="6"/>
  <c r="I13" i="6"/>
  <c r="I10" i="6"/>
  <c r="G11" i="6"/>
  <c r="G12" i="6"/>
  <c r="G13" i="6"/>
  <c r="G10" i="6"/>
  <c r="L10" i="5" l="1"/>
  <c r="H12" i="5" l="1"/>
  <c r="E12" i="5"/>
  <c r="D12" i="5"/>
  <c r="C12" i="5"/>
  <c r="M12" i="5" s="1"/>
  <c r="B12" i="5"/>
  <c r="F10" i="5"/>
  <c r="L12" i="5"/>
  <c r="F12" i="5"/>
  <c r="N15" i="4"/>
  <c r="G13" i="4"/>
  <c r="G11" i="4"/>
  <c r="G15" i="4" s="1"/>
  <c r="E15" i="4"/>
  <c r="F15" i="4"/>
  <c r="D15" i="4"/>
  <c r="C15" i="4"/>
  <c r="I15" i="4"/>
  <c r="M15" i="4"/>
  <c r="M11" i="4"/>
  <c r="B15" i="4"/>
</calcChain>
</file>

<file path=xl/sharedStrings.xml><?xml version="1.0" encoding="utf-8"?>
<sst xmlns="http://schemas.openxmlformats.org/spreadsheetml/2006/main" count="203" uniqueCount="112">
  <si>
    <t>동복</t>
    <phoneticPr fontId="2" type="noConversion"/>
  </si>
  <si>
    <t>품목별단가</t>
    <phoneticPr fontId="2" type="noConversion"/>
  </si>
  <si>
    <t>하복</t>
    <phoneticPr fontId="2" type="noConversion"/>
  </si>
  <si>
    <t>상의</t>
    <phoneticPr fontId="2" type="noConversion"/>
  </si>
  <si>
    <t>하의</t>
    <phoneticPr fontId="2" type="noConversion"/>
  </si>
  <si>
    <t>자켓</t>
    <phoneticPr fontId="2" type="noConversion"/>
  </si>
  <si>
    <t>조끼</t>
    <phoneticPr fontId="2" type="noConversion"/>
  </si>
  <si>
    <t>바지(치마)</t>
    <phoneticPr fontId="2" type="noConversion"/>
  </si>
  <si>
    <t>징수결정액</t>
    <phoneticPr fontId="2" type="noConversion"/>
  </si>
  <si>
    <t>지출액</t>
    <phoneticPr fontId="2" type="noConversion"/>
  </si>
  <si>
    <t>수입액</t>
    <phoneticPr fontId="2" type="noConversion"/>
  </si>
  <si>
    <t>미수납액</t>
    <phoneticPr fontId="2" type="noConversion"/>
  </si>
  <si>
    <t>5. 집행내역</t>
    <phoneticPr fontId="2" type="noConversion"/>
  </si>
  <si>
    <t>잔액</t>
    <phoneticPr fontId="2" type="noConversion"/>
  </si>
  <si>
    <t>비고</t>
    <phoneticPr fontId="2" type="noConversion"/>
  </si>
  <si>
    <t>셔츠</t>
    <phoneticPr fontId="2" type="noConversion"/>
  </si>
  <si>
    <t>(단위:원)</t>
    <phoneticPr fontId="2" type="noConversion"/>
  </si>
  <si>
    <t xml:space="preserve">2018학년도 수익자부담경비 집행내역 </t>
    <phoneticPr fontId="2" type="noConversion"/>
  </si>
  <si>
    <t>2. 계약방법 : 2단계 경쟁입찰</t>
    <phoneticPr fontId="2" type="noConversion"/>
  </si>
  <si>
    <t>4. 계약상대자 : 백운체육사 (대표 김영태)</t>
    <phoneticPr fontId="2" type="noConversion"/>
  </si>
  <si>
    <t>1. 계약건명 : 2018학년도 3학년 졸업앨범 제작</t>
    <phoneticPr fontId="2" type="noConversion"/>
  </si>
  <si>
    <t>2. 계약방법 : 수의계약</t>
    <phoneticPr fontId="2" type="noConversion"/>
  </si>
  <si>
    <t>3. 계약체결일 : 2018.5.17.</t>
    <phoneticPr fontId="2" type="noConversion"/>
  </si>
  <si>
    <t>4. 계약상대자 : 마음스튜디오(대표 홍규석)</t>
    <phoneticPr fontId="2" type="noConversion"/>
  </si>
  <si>
    <t>단가</t>
    <phoneticPr fontId="2" type="noConversion"/>
  </si>
  <si>
    <t>신청자수</t>
    <phoneticPr fontId="2" type="noConversion"/>
  </si>
  <si>
    <t>재학생수</t>
    <phoneticPr fontId="2" type="noConversion"/>
  </si>
  <si>
    <t xml:space="preserve">2019학년도 수익자부담경비 집행내역 </t>
    <phoneticPr fontId="2" type="noConversion"/>
  </si>
  <si>
    <t>3. 계약체결일 : 2019.2.27.</t>
    <phoneticPr fontId="2" type="noConversion"/>
  </si>
  <si>
    <t>4. 계약상대자 : 스쿨룩스 광산점(대표 장현희)</t>
    <phoneticPr fontId="2" type="noConversion"/>
  </si>
  <si>
    <t>넥타이</t>
    <phoneticPr fontId="2" type="noConversion"/>
  </si>
  <si>
    <t>1. 계약건명 : 2019학년도 1학년 교복 구매</t>
    <phoneticPr fontId="2" type="noConversion"/>
  </si>
  <si>
    <t>19.5.31.집행</t>
    <phoneticPr fontId="2" type="noConversion"/>
  </si>
  <si>
    <t>1. 계약건명 : 2019학년도 1학년 체육복 구매</t>
    <phoneticPr fontId="2" type="noConversion"/>
  </si>
  <si>
    <t>상의</t>
    <phoneticPr fontId="2" type="noConversion"/>
  </si>
  <si>
    <t>하의</t>
    <phoneticPr fontId="2" type="noConversion"/>
  </si>
  <si>
    <t>학년</t>
    <phoneticPr fontId="2" type="noConversion"/>
  </si>
  <si>
    <t>인원</t>
    <phoneticPr fontId="2" type="noConversion"/>
  </si>
  <si>
    <t>금액</t>
    <phoneticPr fontId="2" type="noConversion"/>
  </si>
  <si>
    <t>학교지원</t>
    <phoneticPr fontId="2" type="noConversion"/>
  </si>
  <si>
    <t>교육복지지원</t>
    <phoneticPr fontId="2" type="noConversion"/>
  </si>
  <si>
    <t>계</t>
    <phoneticPr fontId="2" type="noConversion"/>
  </si>
  <si>
    <t>불참자</t>
    <phoneticPr fontId="2" type="noConversion"/>
  </si>
  <si>
    <t>반환금액</t>
    <phoneticPr fontId="2" type="noConversion"/>
  </si>
  <si>
    <t>5. 세부내역</t>
    <phoneticPr fontId="2" type="noConversion"/>
  </si>
  <si>
    <t>1. 계약건명 : 2019학년도 1,3학년 수련활동 용역</t>
    <phoneticPr fontId="2" type="noConversion"/>
  </si>
  <si>
    <t>버스임차용역</t>
    <phoneticPr fontId="2" type="noConversion"/>
  </si>
  <si>
    <t>수련활동용역</t>
    <phoneticPr fontId="2" type="noConversion"/>
  </si>
  <si>
    <t>수량</t>
    <phoneticPr fontId="2" type="noConversion"/>
  </si>
  <si>
    <t>단가</t>
    <phoneticPr fontId="2" type="noConversion"/>
  </si>
  <si>
    <t>지급금액</t>
    <phoneticPr fontId="2" type="noConversion"/>
  </si>
  <si>
    <t>여행자공제료</t>
    <phoneticPr fontId="2" type="noConversion"/>
  </si>
  <si>
    <t>수익자
부담</t>
    <phoneticPr fontId="2" type="noConversion"/>
  </si>
  <si>
    <t>계</t>
    <phoneticPr fontId="2" type="noConversion"/>
  </si>
  <si>
    <t>비고</t>
    <phoneticPr fontId="2" type="noConversion"/>
  </si>
  <si>
    <t>징수내역(A)</t>
    <phoneticPr fontId="2" type="noConversion"/>
  </si>
  <si>
    <t>수입내역(B)</t>
    <phoneticPr fontId="2" type="noConversion"/>
  </si>
  <si>
    <t>반환내역( C)</t>
    <phoneticPr fontId="2" type="noConversion"/>
  </si>
  <si>
    <t>지출내역(D)</t>
    <phoneticPr fontId="2" type="noConversion"/>
  </si>
  <si>
    <t>내용</t>
    <phoneticPr fontId="2" type="noConversion"/>
  </si>
  <si>
    <t>(단위  : 원)</t>
    <phoneticPr fontId="2" type="noConversion"/>
  </si>
  <si>
    <t>집행잔액
(E=A-C-D)</t>
    <phoneticPr fontId="2" type="noConversion"/>
  </si>
  <si>
    <t>2. 계약방법 : 1인 수의 계약</t>
    <phoneticPr fontId="2" type="noConversion"/>
  </si>
  <si>
    <t>3. 계약체결일 : 2019.05.27.</t>
    <phoneticPr fontId="2" type="noConversion"/>
  </si>
  <si>
    <t>4. 계약상대자 : 가. 수련활동용역 : 청정청소년수련원 대표 이강동</t>
    <phoneticPr fontId="2" type="noConversion"/>
  </si>
  <si>
    <t xml:space="preserve">                나. 수련활동 운송용역 : 은하수전세버스협동조합 대표 김동윤  </t>
    <phoneticPr fontId="2" type="noConversion"/>
  </si>
  <si>
    <t>1. 계약건명 : 2019학년도 2학년 수학여행 위탁용역</t>
    <phoneticPr fontId="2" type="noConversion"/>
  </si>
  <si>
    <t>2. 계약방법 : 2인 견적 수의계약(전자견적)</t>
    <phoneticPr fontId="2" type="noConversion"/>
  </si>
  <si>
    <t>3. 계약체결일 : 2019.05.17.</t>
    <phoneticPr fontId="2" type="noConversion"/>
  </si>
  <si>
    <t>4. 계약상대자 : ㈜미래항공여행사 대표 오완섭</t>
    <phoneticPr fontId="2" type="noConversion"/>
  </si>
  <si>
    <t>수학여행
위탁용역</t>
    <phoneticPr fontId="2" type="noConversion"/>
  </si>
  <si>
    <t>간식구입
(생수, 피자등)</t>
    <phoneticPr fontId="2" type="noConversion"/>
  </si>
  <si>
    <t>반환
금액</t>
    <phoneticPr fontId="2" type="noConversion"/>
  </si>
  <si>
    <t>인솔교사 경비 제외</t>
    <phoneticPr fontId="2" type="noConversion"/>
  </si>
  <si>
    <t>인솔교사 경비 제외</t>
    <phoneticPr fontId="2" type="noConversion"/>
  </si>
  <si>
    <t>2. 운영기간 : 2019.4.1.~7.5. 20차시</t>
    <phoneticPr fontId="2" type="noConversion"/>
  </si>
  <si>
    <t>3. 시간당 단가 : 30,000원</t>
    <phoneticPr fontId="2" type="noConversion"/>
  </si>
  <si>
    <t>4. 세부내역</t>
    <phoneticPr fontId="2" type="noConversion"/>
  </si>
  <si>
    <t>연번</t>
    <phoneticPr fontId="2" type="noConversion"/>
  </si>
  <si>
    <t>강좌명</t>
    <phoneticPr fontId="2" type="noConversion"/>
  </si>
  <si>
    <t>1인당징수액</t>
    <phoneticPr fontId="2" type="noConversion"/>
  </si>
  <si>
    <t>수익자부담금</t>
    <phoneticPr fontId="2" type="noConversion"/>
  </si>
  <si>
    <t>인원</t>
    <phoneticPr fontId="2" type="noConversion"/>
  </si>
  <si>
    <t>금액</t>
    <phoneticPr fontId="2" type="noConversion"/>
  </si>
  <si>
    <t>자유수강권</t>
    <phoneticPr fontId="2" type="noConversion"/>
  </si>
  <si>
    <t>인원</t>
    <phoneticPr fontId="2" type="noConversion"/>
  </si>
  <si>
    <t>금액</t>
    <phoneticPr fontId="2" type="noConversion"/>
  </si>
  <si>
    <t>강사명</t>
    <phoneticPr fontId="2" type="noConversion"/>
  </si>
  <si>
    <t>징수내역</t>
    <phoneticPr fontId="2" type="noConversion"/>
  </si>
  <si>
    <t>수입내역</t>
    <phoneticPr fontId="2" type="noConversion"/>
  </si>
  <si>
    <t>지출내역</t>
    <phoneticPr fontId="2" type="noConversion"/>
  </si>
  <si>
    <t>비고</t>
    <phoneticPr fontId="2" type="noConversion"/>
  </si>
  <si>
    <t>(단위:원)</t>
    <phoneticPr fontId="2" type="noConversion"/>
  </si>
  <si>
    <t>배드민턴</t>
    <phoneticPr fontId="2" type="noConversion"/>
  </si>
  <si>
    <t>플라잉디스크</t>
    <phoneticPr fontId="2" type="noConversion"/>
  </si>
  <si>
    <t>밴드부A</t>
    <phoneticPr fontId="2" type="noConversion"/>
  </si>
  <si>
    <t>밴드부B</t>
    <phoneticPr fontId="2" type="noConversion"/>
  </si>
  <si>
    <t>김OO</t>
    <phoneticPr fontId="2" type="noConversion"/>
  </si>
  <si>
    <t>김OO</t>
    <phoneticPr fontId="2" type="noConversion"/>
  </si>
  <si>
    <t>홍OO</t>
    <phoneticPr fontId="2" type="noConversion"/>
  </si>
  <si>
    <t>소 계</t>
    <phoneticPr fontId="2" type="noConversion"/>
  </si>
  <si>
    <t>1. 건명 : 2019학년도 1학기 방과후학교 강사수당</t>
    <phoneticPr fontId="2" type="noConversion"/>
  </si>
  <si>
    <t>19.10.2.집행</t>
    <phoneticPr fontId="2" type="noConversion"/>
  </si>
  <si>
    <t>14,632,000
(1,664,000원 저소득층 교복비 지원)</t>
    <phoneticPr fontId="2" type="noConversion"/>
  </si>
  <si>
    <t>1. 계약건명 : 2019학년도 3학년 졸업앨범</t>
    <phoneticPr fontId="2" type="noConversion"/>
  </si>
  <si>
    <t>2. 계약방법 : 1인 수의계약</t>
    <phoneticPr fontId="2" type="noConversion"/>
  </si>
  <si>
    <t>학교보관용제외</t>
    <phoneticPr fontId="2" type="noConversion"/>
  </si>
  <si>
    <t>1. 건명 : 2019학년도 2학기 방과후학교 강사수당</t>
    <phoneticPr fontId="2" type="noConversion"/>
  </si>
  <si>
    <t>* 수강 중도 포기에 따른 반환액 13,850원은 학교회계에서 부담</t>
    <phoneticPr fontId="2" type="noConversion"/>
  </si>
  <si>
    <t>3. 계약체결일 : 2019.05.30.</t>
    <phoneticPr fontId="2" type="noConversion"/>
  </si>
  <si>
    <t>4. 계약상대자 : 마음스튜디오 대표 홍규석</t>
    <phoneticPr fontId="2" type="noConversion"/>
  </si>
  <si>
    <t>2. 운영기간 : 2019.9.4.~12.6. 20차시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</si>
</sst>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\(#,##0\)"/>
    <numFmt numFmtId="177" formatCode="#,##0.0_);\(#,##0.0\)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sz val="14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20"/>
      <color theme="1"/>
      <name val="굴림체"/>
      <family val="3"/>
      <charset val="129"/>
    </font>
    <font>
      <sz val="10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41" fontId="3" fillId="0" borderId="1" xfId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1" xfId="1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1" fontId="3" fillId="0" borderId="1" xfId="1" applyFont="1" applyBorder="1" applyAlignment="1">
      <alignment horizontal="center" vertical="center" shrinkToFit="1"/>
    </xf>
    <xf numFmtId="41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41" fontId="3" fillId="0" borderId="1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1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 shrinkToFit="1"/>
    </xf>
    <xf numFmtId="176" fontId="7" fillId="0" borderId="1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41" fontId="3" fillId="0" borderId="1" xfId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 inden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41" fontId="3" fillId="0" borderId="1" xfId="1" applyFont="1" applyBorder="1" applyAlignment="1">
      <alignment horizontal="center" vertical="center" shrinkToFit="1"/>
    </xf>
    <xf numFmtId="41" fontId="3" fillId="0" borderId="1" xfId="1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A12" sqref="A12:L12"/>
    </sheetView>
  </sheetViews>
  <sheetFormatPr defaultRowHeight="16.5" x14ac:dyDescent="0.3"/>
  <cols>
    <col min="1" max="1" width="5.125" customWidth="1"/>
    <col min="2" max="2" width="12.125" customWidth="1"/>
    <col min="3" max="3" width="11.125" customWidth="1"/>
    <col min="4" max="4" width="6.25" customWidth="1"/>
    <col min="5" max="5" width="11.25" customWidth="1"/>
    <col min="6" max="6" width="6.25" customWidth="1"/>
    <col min="7" max="7" width="11.25" customWidth="1"/>
    <col min="8" max="8" width="6.25" customWidth="1"/>
    <col min="9" max="10" width="11.25" customWidth="1"/>
    <col min="11" max="11" width="13" customWidth="1"/>
    <col min="12" max="12" width="9.625" customWidth="1"/>
  </cols>
  <sheetData>
    <row r="1" spans="1:12" ht="60" customHeight="1" x14ac:dyDescent="0.3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x14ac:dyDescent="0.3">
      <c r="A2" s="33" t="s">
        <v>107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.75" x14ac:dyDescent="0.3">
      <c r="A3" s="33" t="s">
        <v>111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8.75" x14ac:dyDescent="0.3">
      <c r="A4" s="33" t="s">
        <v>76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7" customHeight="1" x14ac:dyDescent="0.3">
      <c r="A5" s="33" t="s">
        <v>77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8" customHeight="1" x14ac:dyDescent="0.15">
      <c r="A6" s="26"/>
      <c r="B6" s="26"/>
      <c r="C6" s="26"/>
      <c r="D6" s="2"/>
      <c r="E6" s="2"/>
      <c r="F6" s="2"/>
      <c r="G6" s="2"/>
      <c r="H6" s="2"/>
      <c r="I6" s="2"/>
      <c r="J6" s="2"/>
      <c r="K6" s="37" t="s">
        <v>92</v>
      </c>
      <c r="L6" s="37"/>
    </row>
    <row r="7" spans="1:12" ht="27.75" customHeight="1" x14ac:dyDescent="0.3">
      <c r="A7" s="38" t="s">
        <v>78</v>
      </c>
      <c r="B7" s="38" t="s">
        <v>79</v>
      </c>
      <c r="C7" s="38" t="s">
        <v>87</v>
      </c>
      <c r="D7" s="38" t="s">
        <v>88</v>
      </c>
      <c r="E7" s="38"/>
      <c r="F7" s="38" t="s">
        <v>89</v>
      </c>
      <c r="G7" s="38"/>
      <c r="H7" s="38"/>
      <c r="I7" s="38"/>
      <c r="J7" s="38"/>
      <c r="K7" s="38" t="s">
        <v>90</v>
      </c>
      <c r="L7" s="39" t="s">
        <v>14</v>
      </c>
    </row>
    <row r="8" spans="1:12" ht="27.75" customHeight="1" x14ac:dyDescent="0.3">
      <c r="A8" s="38"/>
      <c r="B8" s="38"/>
      <c r="C8" s="38"/>
      <c r="D8" s="38" t="s">
        <v>82</v>
      </c>
      <c r="E8" s="38" t="s">
        <v>80</v>
      </c>
      <c r="F8" s="34" t="s">
        <v>81</v>
      </c>
      <c r="G8" s="36"/>
      <c r="H8" s="34" t="s">
        <v>84</v>
      </c>
      <c r="I8" s="36"/>
      <c r="J8" s="38" t="s">
        <v>41</v>
      </c>
      <c r="K8" s="38"/>
      <c r="L8" s="40"/>
    </row>
    <row r="9" spans="1:12" ht="27.75" customHeight="1" x14ac:dyDescent="0.3">
      <c r="A9" s="38"/>
      <c r="B9" s="38"/>
      <c r="C9" s="38"/>
      <c r="D9" s="38"/>
      <c r="E9" s="38"/>
      <c r="F9" s="25" t="s">
        <v>82</v>
      </c>
      <c r="G9" s="25" t="s">
        <v>83</v>
      </c>
      <c r="H9" s="25" t="s">
        <v>82</v>
      </c>
      <c r="I9" s="25" t="s">
        <v>83</v>
      </c>
      <c r="J9" s="38"/>
      <c r="K9" s="38"/>
      <c r="L9" s="41"/>
    </row>
    <row r="10" spans="1:12" ht="41.25" customHeight="1" x14ac:dyDescent="0.3">
      <c r="A10" s="25">
        <v>3</v>
      </c>
      <c r="B10" s="25" t="s">
        <v>95</v>
      </c>
      <c r="C10" s="25" t="s">
        <v>97</v>
      </c>
      <c r="D10" s="25">
        <v>13</v>
      </c>
      <c r="E10" s="6">
        <v>46160</v>
      </c>
      <c r="F10" s="6">
        <v>6</v>
      </c>
      <c r="G10" s="6">
        <f t="shared" ref="G10" si="0">E10*F10</f>
        <v>276960</v>
      </c>
      <c r="H10" s="6">
        <v>7</v>
      </c>
      <c r="I10" s="6">
        <f t="shared" ref="I10" si="1">E10*H10</f>
        <v>323120</v>
      </c>
      <c r="J10" s="6">
        <f t="shared" ref="J10:J11" si="2">G10+I10</f>
        <v>600080</v>
      </c>
      <c r="K10" s="31">
        <v>600000</v>
      </c>
      <c r="L10" s="25"/>
    </row>
    <row r="11" spans="1:12" ht="41.25" customHeight="1" x14ac:dyDescent="0.3">
      <c r="A11" s="34" t="s">
        <v>100</v>
      </c>
      <c r="B11" s="35"/>
      <c r="C11" s="35"/>
      <c r="D11" s="35"/>
      <c r="E11" s="36"/>
      <c r="F11" s="6">
        <f>SUM(F10:F10)</f>
        <v>6</v>
      </c>
      <c r="G11" s="6">
        <f>SUM(G10:G10)</f>
        <v>276960</v>
      </c>
      <c r="H11" s="6">
        <f>SUM(H10:H10)</f>
        <v>7</v>
      </c>
      <c r="I11" s="6">
        <f>SUM(I10:I10)</f>
        <v>323120</v>
      </c>
      <c r="J11" s="6">
        <f t="shared" si="2"/>
        <v>600080</v>
      </c>
      <c r="K11" s="24">
        <f>SUM(K10:K10)</f>
        <v>600000</v>
      </c>
      <c r="L11" s="25"/>
    </row>
    <row r="12" spans="1:12" ht="41.25" customHeight="1" x14ac:dyDescent="0.3">
      <c r="A12" s="57" t="s">
        <v>108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mergeCells count="20">
    <mergeCell ref="A11:E11"/>
    <mergeCell ref="A12:L12"/>
    <mergeCell ref="L7:L9"/>
    <mergeCell ref="D8:D9"/>
    <mergeCell ref="E8:E9"/>
    <mergeCell ref="F8:G8"/>
    <mergeCell ref="H8:I8"/>
    <mergeCell ref="J8:J9"/>
    <mergeCell ref="A7:A9"/>
    <mergeCell ref="B7:B9"/>
    <mergeCell ref="C7:C9"/>
    <mergeCell ref="D7:E7"/>
    <mergeCell ref="F7:J7"/>
    <mergeCell ref="K7:K9"/>
    <mergeCell ref="A1:L1"/>
    <mergeCell ref="A2:L2"/>
    <mergeCell ref="A3:L3"/>
    <mergeCell ref="A4:L4"/>
    <mergeCell ref="A5:L5"/>
    <mergeCell ref="K6:L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selection activeCell="A4" sqref="A4:K4"/>
    </sheetView>
  </sheetViews>
  <sheetFormatPr defaultRowHeight="16.5" x14ac:dyDescent="0.3"/>
  <cols>
    <col min="1" max="1" width="7.75" customWidth="1"/>
    <col min="2" max="2" width="8.75" customWidth="1"/>
    <col min="3" max="3" width="12.75" customWidth="1"/>
    <col min="4" max="4" width="11" customWidth="1"/>
    <col min="5" max="5" width="13" customWidth="1"/>
    <col min="6" max="6" width="13.5" customWidth="1"/>
    <col min="7" max="7" width="8.375" customWidth="1"/>
    <col min="8" max="8" width="8.25" customWidth="1"/>
    <col min="9" max="9" width="13.5" customWidth="1"/>
    <col min="10" max="10" width="10.625" customWidth="1"/>
    <col min="11" max="11" width="9.75" customWidth="1"/>
  </cols>
  <sheetData>
    <row r="1" spans="1:11" ht="51.75" customHeight="1" x14ac:dyDescent="0.3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" customFormat="1" ht="24" customHeight="1" x14ac:dyDescent="0.3">
      <c r="A2" s="33" t="s">
        <v>104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" customFormat="1" ht="24" customHeight="1" x14ac:dyDescent="0.3">
      <c r="A3" s="33" t="s">
        <v>105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24" customHeight="1" x14ac:dyDescent="0.3">
      <c r="A4" s="33" t="s">
        <v>109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" customFormat="1" ht="24" customHeight="1" x14ac:dyDescent="0.3">
      <c r="A5" s="33" t="s">
        <v>110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s="1" customFormat="1" ht="24" customHeight="1" x14ac:dyDescent="0.3">
      <c r="A6" s="46" t="s">
        <v>44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s="1" customFormat="1" ht="24" customHeight="1" x14ac:dyDescent="0.3">
      <c r="A7" s="15"/>
      <c r="B7" s="15"/>
      <c r="C7" s="15"/>
      <c r="D7" s="15"/>
      <c r="E7" s="15"/>
      <c r="F7" s="15"/>
      <c r="G7" s="15"/>
      <c r="H7" s="47" t="s">
        <v>60</v>
      </c>
      <c r="I7" s="47"/>
      <c r="J7" s="47"/>
      <c r="K7" s="47"/>
    </row>
    <row r="8" spans="1:11" ht="42" customHeight="1" x14ac:dyDescent="0.3">
      <c r="A8" s="48" t="s">
        <v>36</v>
      </c>
      <c r="B8" s="48" t="s">
        <v>55</v>
      </c>
      <c r="C8" s="48"/>
      <c r="D8" s="48" t="s">
        <v>56</v>
      </c>
      <c r="E8" s="48"/>
      <c r="F8" s="48"/>
      <c r="G8" s="50"/>
      <c r="H8" s="50"/>
      <c r="I8" s="51"/>
      <c r="J8" s="52" t="s">
        <v>61</v>
      </c>
      <c r="K8" s="52" t="s">
        <v>54</v>
      </c>
    </row>
    <row r="9" spans="1:11" ht="36.75" customHeight="1" x14ac:dyDescent="0.3">
      <c r="A9" s="48"/>
      <c r="B9" s="27" t="s">
        <v>37</v>
      </c>
      <c r="C9" s="27" t="s">
        <v>38</v>
      </c>
      <c r="D9" s="27" t="s">
        <v>39</v>
      </c>
      <c r="E9" s="27" t="s">
        <v>52</v>
      </c>
      <c r="F9" s="27" t="s">
        <v>41</v>
      </c>
      <c r="G9" s="19" t="s">
        <v>48</v>
      </c>
      <c r="H9" s="19" t="s">
        <v>49</v>
      </c>
      <c r="I9" s="19" t="s">
        <v>50</v>
      </c>
      <c r="J9" s="53"/>
      <c r="K9" s="53"/>
    </row>
    <row r="10" spans="1:11" ht="44.25" customHeight="1" x14ac:dyDescent="0.3">
      <c r="A10" s="30">
        <v>3</v>
      </c>
      <c r="B10" s="30">
        <v>64</v>
      </c>
      <c r="C10" s="28">
        <v>2688000</v>
      </c>
      <c r="D10" s="28">
        <v>84000</v>
      </c>
      <c r="E10" s="28">
        <v>2604000</v>
      </c>
      <c r="F10" s="28">
        <f>SUM(D10:E10)</f>
        <v>2688000</v>
      </c>
      <c r="G10" s="20">
        <v>64</v>
      </c>
      <c r="H10" s="20">
        <v>42000</v>
      </c>
      <c r="I10" s="20">
        <f>G10*H10</f>
        <v>2688000</v>
      </c>
      <c r="J10" s="28">
        <f>F10-I10</f>
        <v>0</v>
      </c>
      <c r="K10" s="29" t="s">
        <v>106</v>
      </c>
    </row>
    <row r="11" spans="1:11" ht="46.5" customHeight="1" x14ac:dyDescent="0.3">
      <c r="A11" s="25" t="s">
        <v>53</v>
      </c>
      <c r="B11" s="25">
        <f>SUM(B10:B10)</f>
        <v>64</v>
      </c>
      <c r="C11" s="6">
        <f>SUM(C10:C10)</f>
        <v>2688000</v>
      </c>
      <c r="D11" s="6">
        <f>SUM(D10:D10)</f>
        <v>84000</v>
      </c>
      <c r="E11" s="6">
        <f>SUM(E10:E10)</f>
        <v>2604000</v>
      </c>
      <c r="F11" s="6">
        <f>SUM(F10:F10)</f>
        <v>2688000</v>
      </c>
      <c r="G11" s="6"/>
      <c r="H11" s="6"/>
      <c r="I11" s="6">
        <f>SUM(I10:I10)</f>
        <v>2688000</v>
      </c>
      <c r="J11" s="28">
        <f>F11-I11</f>
        <v>0</v>
      </c>
      <c r="K11" s="12"/>
    </row>
  </sheetData>
  <mergeCells count="13">
    <mergeCell ref="H7:K7"/>
    <mergeCell ref="A8:A9"/>
    <mergeCell ref="B8:C8"/>
    <mergeCell ref="D8:F8"/>
    <mergeCell ref="G8:I8"/>
    <mergeCell ref="J8:J9"/>
    <mergeCell ref="K8:K9"/>
    <mergeCell ref="A1:K1"/>
    <mergeCell ref="A2:K2"/>
    <mergeCell ref="A3:K3"/>
    <mergeCell ref="A4:K4"/>
    <mergeCell ref="A5:K5"/>
    <mergeCell ref="A6:K6"/>
  </mergeCells>
  <phoneticPr fontId="2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C18" sqref="C18"/>
    </sheetView>
  </sheetViews>
  <sheetFormatPr defaultRowHeight="16.5" x14ac:dyDescent="0.3"/>
  <cols>
    <col min="1" max="1" width="5.125" customWidth="1"/>
    <col min="2" max="2" width="12.125" customWidth="1"/>
    <col min="3" max="3" width="11.125" customWidth="1"/>
    <col min="4" max="4" width="6.25" customWidth="1"/>
    <col min="5" max="5" width="11.25" customWidth="1"/>
    <col min="6" max="6" width="6.25" customWidth="1"/>
    <col min="7" max="7" width="11.25" customWidth="1"/>
    <col min="8" max="8" width="6.25" customWidth="1"/>
    <col min="9" max="10" width="11.25" customWidth="1"/>
    <col min="11" max="11" width="13" customWidth="1"/>
    <col min="12" max="12" width="9.625" customWidth="1"/>
  </cols>
  <sheetData>
    <row r="1" spans="1:12" ht="60" customHeight="1" x14ac:dyDescent="0.3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x14ac:dyDescent="0.3">
      <c r="A2" s="33" t="s">
        <v>101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.75" x14ac:dyDescent="0.3">
      <c r="A3" s="33" t="s">
        <v>75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8.75" x14ac:dyDescent="0.3">
      <c r="A4" s="33" t="s">
        <v>76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7" customHeight="1" x14ac:dyDescent="0.3">
      <c r="A5" s="33" t="s">
        <v>77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8" customHeight="1" x14ac:dyDescent="0.15">
      <c r="A6" s="21"/>
      <c r="B6" s="21"/>
      <c r="C6" s="21"/>
      <c r="D6" s="2"/>
      <c r="E6" s="2"/>
      <c r="F6" s="2"/>
      <c r="G6" s="2"/>
      <c r="H6" s="2"/>
      <c r="I6" s="2"/>
      <c r="J6" s="2"/>
      <c r="K6" s="37" t="s">
        <v>92</v>
      </c>
      <c r="L6" s="37"/>
    </row>
    <row r="7" spans="1:12" ht="27.75" customHeight="1" x14ac:dyDescent="0.3">
      <c r="A7" s="38" t="s">
        <v>78</v>
      </c>
      <c r="B7" s="38" t="s">
        <v>79</v>
      </c>
      <c r="C7" s="38" t="s">
        <v>87</v>
      </c>
      <c r="D7" s="38" t="s">
        <v>88</v>
      </c>
      <c r="E7" s="38"/>
      <c r="F7" s="38" t="s">
        <v>89</v>
      </c>
      <c r="G7" s="38"/>
      <c r="H7" s="38"/>
      <c r="I7" s="38"/>
      <c r="J7" s="38"/>
      <c r="K7" s="38" t="s">
        <v>90</v>
      </c>
      <c r="L7" s="39" t="s">
        <v>91</v>
      </c>
    </row>
    <row r="8" spans="1:12" ht="27.75" customHeight="1" x14ac:dyDescent="0.3">
      <c r="A8" s="38"/>
      <c r="B8" s="38"/>
      <c r="C8" s="38"/>
      <c r="D8" s="38" t="s">
        <v>82</v>
      </c>
      <c r="E8" s="38" t="s">
        <v>80</v>
      </c>
      <c r="F8" s="34" t="s">
        <v>81</v>
      </c>
      <c r="G8" s="36"/>
      <c r="H8" s="34" t="s">
        <v>84</v>
      </c>
      <c r="I8" s="36"/>
      <c r="J8" s="38" t="s">
        <v>41</v>
      </c>
      <c r="K8" s="38"/>
      <c r="L8" s="40"/>
    </row>
    <row r="9" spans="1:12" ht="27.75" customHeight="1" x14ac:dyDescent="0.3">
      <c r="A9" s="38"/>
      <c r="B9" s="38"/>
      <c r="C9" s="38"/>
      <c r="D9" s="38"/>
      <c r="E9" s="38"/>
      <c r="F9" s="23" t="s">
        <v>82</v>
      </c>
      <c r="G9" s="23" t="s">
        <v>83</v>
      </c>
      <c r="H9" s="23" t="s">
        <v>85</v>
      </c>
      <c r="I9" s="23" t="s">
        <v>86</v>
      </c>
      <c r="J9" s="38"/>
      <c r="K9" s="38"/>
      <c r="L9" s="41"/>
    </row>
    <row r="10" spans="1:12" ht="41.25" customHeight="1" x14ac:dyDescent="0.3">
      <c r="A10" s="23">
        <v>1</v>
      </c>
      <c r="B10" s="23" t="s">
        <v>93</v>
      </c>
      <c r="C10" s="23" t="s">
        <v>99</v>
      </c>
      <c r="D10" s="23">
        <v>16</v>
      </c>
      <c r="E10" s="6">
        <v>37500</v>
      </c>
      <c r="F10" s="6">
        <v>9</v>
      </c>
      <c r="G10" s="6">
        <f>E10*F10</f>
        <v>337500</v>
      </c>
      <c r="H10" s="6">
        <v>7</v>
      </c>
      <c r="I10" s="6">
        <f>E10*H10</f>
        <v>262500</v>
      </c>
      <c r="J10" s="6">
        <f>G10+I10</f>
        <v>600000</v>
      </c>
      <c r="K10" s="22">
        <v>600000</v>
      </c>
      <c r="L10" s="23"/>
    </row>
    <row r="11" spans="1:12" ht="41.25" customHeight="1" x14ac:dyDescent="0.3">
      <c r="A11" s="23">
        <v>2</v>
      </c>
      <c r="B11" s="23" t="s">
        <v>94</v>
      </c>
      <c r="C11" s="23" t="s">
        <v>99</v>
      </c>
      <c r="D11" s="23">
        <v>13</v>
      </c>
      <c r="E11" s="6">
        <v>46160</v>
      </c>
      <c r="F11" s="6">
        <v>7</v>
      </c>
      <c r="G11" s="6">
        <f t="shared" ref="G11:G13" si="0">E11*F11</f>
        <v>323120</v>
      </c>
      <c r="H11" s="6">
        <v>6</v>
      </c>
      <c r="I11" s="6">
        <f t="shared" ref="I11:I13" si="1">E11*H11</f>
        <v>276960</v>
      </c>
      <c r="J11" s="6">
        <f t="shared" ref="J11:J14" si="2">G11+I11</f>
        <v>600080</v>
      </c>
      <c r="K11" s="22">
        <v>600000</v>
      </c>
      <c r="L11" s="23"/>
    </row>
    <row r="12" spans="1:12" ht="41.25" customHeight="1" x14ac:dyDescent="0.3">
      <c r="A12" s="23">
        <v>3</v>
      </c>
      <c r="B12" s="23" t="s">
        <v>95</v>
      </c>
      <c r="C12" s="23" t="s">
        <v>98</v>
      </c>
      <c r="D12" s="23">
        <v>8</v>
      </c>
      <c r="E12" s="6">
        <v>75000</v>
      </c>
      <c r="F12" s="6">
        <v>2</v>
      </c>
      <c r="G12" s="6">
        <f t="shared" si="0"/>
        <v>150000</v>
      </c>
      <c r="H12" s="6">
        <v>6</v>
      </c>
      <c r="I12" s="6">
        <f t="shared" si="1"/>
        <v>450000</v>
      </c>
      <c r="J12" s="6">
        <f t="shared" si="2"/>
        <v>600000</v>
      </c>
      <c r="K12" s="22">
        <v>600000</v>
      </c>
      <c r="L12" s="23"/>
    </row>
    <row r="13" spans="1:12" ht="41.25" customHeight="1" x14ac:dyDescent="0.3">
      <c r="A13" s="23">
        <v>4</v>
      </c>
      <c r="B13" s="23" t="s">
        <v>96</v>
      </c>
      <c r="C13" s="23" t="s">
        <v>97</v>
      </c>
      <c r="D13" s="23">
        <v>7</v>
      </c>
      <c r="E13" s="6">
        <v>85720</v>
      </c>
      <c r="F13" s="6">
        <v>2</v>
      </c>
      <c r="G13" s="6">
        <f t="shared" si="0"/>
        <v>171440</v>
      </c>
      <c r="H13" s="6">
        <v>5</v>
      </c>
      <c r="I13" s="6">
        <f t="shared" si="1"/>
        <v>428600</v>
      </c>
      <c r="J13" s="6">
        <f t="shared" si="2"/>
        <v>600040</v>
      </c>
      <c r="K13" s="22">
        <v>600000</v>
      </c>
      <c r="L13" s="23"/>
    </row>
    <row r="14" spans="1:12" ht="41.25" customHeight="1" x14ac:dyDescent="0.3">
      <c r="A14" s="34" t="s">
        <v>100</v>
      </c>
      <c r="B14" s="35"/>
      <c r="C14" s="35"/>
      <c r="D14" s="35"/>
      <c r="E14" s="36"/>
      <c r="F14" s="6">
        <f>SUM(F10:F13)</f>
        <v>20</v>
      </c>
      <c r="G14" s="6">
        <f>SUM(G10:G13)</f>
        <v>982060</v>
      </c>
      <c r="H14" s="6">
        <f>SUM(H10:H13)</f>
        <v>24</v>
      </c>
      <c r="I14" s="6">
        <f>SUM(I10:I13)</f>
        <v>1418060</v>
      </c>
      <c r="J14" s="6">
        <f t="shared" si="2"/>
        <v>2400120</v>
      </c>
      <c r="K14" s="24">
        <f>SUM(K10:K13)</f>
        <v>2400000</v>
      </c>
      <c r="L14" s="23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mergeCells count="19">
    <mergeCell ref="A14:E14"/>
    <mergeCell ref="K6:L6"/>
    <mergeCell ref="D7:E7"/>
    <mergeCell ref="F7:J7"/>
    <mergeCell ref="A7:A9"/>
    <mergeCell ref="B7:B9"/>
    <mergeCell ref="C7:C9"/>
    <mergeCell ref="D8:D9"/>
    <mergeCell ref="E8:E9"/>
    <mergeCell ref="J8:J9"/>
    <mergeCell ref="K7:K9"/>
    <mergeCell ref="F8:G8"/>
    <mergeCell ref="H8:I8"/>
    <mergeCell ref="L7:L9"/>
    <mergeCell ref="A1:L1"/>
    <mergeCell ref="A2:L2"/>
    <mergeCell ref="A3:L3"/>
    <mergeCell ref="A4:L4"/>
    <mergeCell ref="A5:L5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>
      <selection activeCell="K11" sqref="K11"/>
    </sheetView>
  </sheetViews>
  <sheetFormatPr defaultRowHeight="16.5" x14ac:dyDescent="0.3"/>
  <cols>
    <col min="1" max="1" width="5.25" customWidth="1"/>
    <col min="2" max="2" width="6.625" customWidth="1"/>
    <col min="3" max="3" width="10.875" customWidth="1"/>
    <col min="4" max="4" width="10.625" customWidth="1"/>
    <col min="5" max="5" width="6.75" customWidth="1"/>
    <col min="6" max="6" width="11" customWidth="1"/>
    <col min="7" max="7" width="6.625" customWidth="1"/>
    <col min="8" max="8" width="7.375" customWidth="1"/>
    <col min="9" max="9" width="13.625" customWidth="1"/>
    <col min="10" max="10" width="6" customWidth="1"/>
    <col min="11" max="11" width="8.25" customWidth="1"/>
    <col min="12" max="12" width="11.625" customWidth="1"/>
    <col min="13" max="13" width="8.5" customWidth="1"/>
    <col min="14" max="14" width="8.625" customWidth="1"/>
  </cols>
  <sheetData>
    <row r="1" spans="1:14" ht="51.75" customHeight="1" x14ac:dyDescent="0.3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24" customHeight="1" x14ac:dyDescent="0.3">
      <c r="A2" s="33" t="s">
        <v>66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1" customFormat="1" ht="24" customHeight="1" x14ac:dyDescent="0.3">
      <c r="A3" s="33" t="s">
        <v>67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" customFormat="1" ht="24" customHeight="1" x14ac:dyDescent="0.3">
      <c r="A4" s="33" t="s">
        <v>68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s="1" customFormat="1" ht="24" customHeight="1" x14ac:dyDescent="0.3">
      <c r="A5" s="33" t="s">
        <v>69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s="1" customFormat="1" ht="24" customHeight="1" x14ac:dyDescent="0.3">
      <c r="A6" s="46" t="s">
        <v>44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s="1" customFormat="1" ht="24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47" t="s">
        <v>60</v>
      </c>
      <c r="L7" s="47"/>
      <c r="M7" s="47"/>
      <c r="N7" s="47"/>
    </row>
    <row r="8" spans="1:14" ht="36.75" customHeight="1" x14ac:dyDescent="0.3">
      <c r="A8" s="48" t="s">
        <v>36</v>
      </c>
      <c r="B8" s="48" t="s">
        <v>55</v>
      </c>
      <c r="C8" s="48"/>
      <c r="D8" s="48" t="s">
        <v>56</v>
      </c>
      <c r="E8" s="48"/>
      <c r="F8" s="48"/>
      <c r="G8" s="48" t="s">
        <v>57</v>
      </c>
      <c r="H8" s="48"/>
      <c r="I8" s="49" t="s">
        <v>58</v>
      </c>
      <c r="J8" s="50"/>
      <c r="K8" s="50"/>
      <c r="L8" s="51"/>
      <c r="M8" s="52" t="s">
        <v>61</v>
      </c>
      <c r="N8" s="52" t="s">
        <v>54</v>
      </c>
    </row>
    <row r="9" spans="1:14" ht="36.75" customHeight="1" x14ac:dyDescent="0.3">
      <c r="A9" s="48"/>
      <c r="B9" s="13" t="s">
        <v>37</v>
      </c>
      <c r="C9" s="13" t="s">
        <v>38</v>
      </c>
      <c r="D9" s="13" t="s">
        <v>39</v>
      </c>
      <c r="E9" s="13" t="s">
        <v>52</v>
      </c>
      <c r="F9" s="13" t="s">
        <v>41</v>
      </c>
      <c r="G9" s="13" t="s">
        <v>42</v>
      </c>
      <c r="H9" s="13" t="s">
        <v>72</v>
      </c>
      <c r="I9" s="18" t="s">
        <v>59</v>
      </c>
      <c r="J9" s="19" t="s">
        <v>48</v>
      </c>
      <c r="K9" s="19" t="s">
        <v>49</v>
      </c>
      <c r="L9" s="19" t="s">
        <v>50</v>
      </c>
      <c r="M9" s="53"/>
      <c r="N9" s="53"/>
    </row>
    <row r="10" spans="1:14" ht="39" customHeight="1" x14ac:dyDescent="0.3">
      <c r="A10" s="45">
        <v>2</v>
      </c>
      <c r="B10" s="45">
        <v>72</v>
      </c>
      <c r="C10" s="42">
        <v>10800000</v>
      </c>
      <c r="D10" s="42">
        <v>10800000</v>
      </c>
      <c r="E10" s="42">
        <v>0</v>
      </c>
      <c r="F10" s="42">
        <f>SUM(D10:E11)</f>
        <v>10800000</v>
      </c>
      <c r="G10" s="42">
        <v>0</v>
      </c>
      <c r="H10" s="42">
        <v>0</v>
      </c>
      <c r="I10" s="20" t="s">
        <v>70</v>
      </c>
      <c r="J10" s="20">
        <v>72</v>
      </c>
      <c r="K10" s="20">
        <v>146670</v>
      </c>
      <c r="L10" s="20">
        <f>J10*K10</f>
        <v>10560240</v>
      </c>
      <c r="M10" s="14"/>
      <c r="N10" s="43" t="s">
        <v>74</v>
      </c>
    </row>
    <row r="11" spans="1:14" ht="36" customHeight="1" x14ac:dyDescent="0.3">
      <c r="A11" s="45"/>
      <c r="B11" s="45"/>
      <c r="C11" s="42"/>
      <c r="D11" s="42"/>
      <c r="E11" s="42"/>
      <c r="F11" s="42"/>
      <c r="G11" s="42"/>
      <c r="H11" s="42"/>
      <c r="I11" s="20" t="s">
        <v>71</v>
      </c>
      <c r="J11" s="20"/>
      <c r="K11" s="20"/>
      <c r="L11" s="20">
        <v>238000</v>
      </c>
      <c r="M11" s="14"/>
      <c r="N11" s="44"/>
    </row>
    <row r="12" spans="1:14" ht="42" customHeight="1" x14ac:dyDescent="0.3">
      <c r="A12" s="11" t="s">
        <v>53</v>
      </c>
      <c r="B12" s="11">
        <f t="shared" ref="B12:F12" si="0">SUM(B10:B11)</f>
        <v>72</v>
      </c>
      <c r="C12" s="6">
        <f t="shared" si="0"/>
        <v>10800000</v>
      </c>
      <c r="D12" s="6">
        <f t="shared" si="0"/>
        <v>10800000</v>
      </c>
      <c r="E12" s="6">
        <f t="shared" si="0"/>
        <v>0</v>
      </c>
      <c r="F12" s="6">
        <f t="shared" si="0"/>
        <v>10800000</v>
      </c>
      <c r="G12" s="6">
        <v>3</v>
      </c>
      <c r="H12" s="6">
        <f>SUM(H10:H11)</f>
        <v>0</v>
      </c>
      <c r="I12" s="11"/>
      <c r="J12" s="6"/>
      <c r="K12" s="6"/>
      <c r="L12" s="6">
        <f>SUM(L10:L11)</f>
        <v>10798240</v>
      </c>
      <c r="M12" s="6">
        <f>C12-H12-L12</f>
        <v>1760</v>
      </c>
      <c r="N12" s="12"/>
    </row>
  </sheetData>
  <mergeCells count="23">
    <mergeCell ref="A1:N1"/>
    <mergeCell ref="A2:N2"/>
    <mergeCell ref="A3:N3"/>
    <mergeCell ref="A4:N4"/>
    <mergeCell ref="A5:N5"/>
    <mergeCell ref="A6:N6"/>
    <mergeCell ref="K7:N7"/>
    <mergeCell ref="A8:A9"/>
    <mergeCell ref="B8:C8"/>
    <mergeCell ref="D8:F8"/>
    <mergeCell ref="G8:H8"/>
    <mergeCell ref="I8:L8"/>
    <mergeCell ref="M8:M9"/>
    <mergeCell ref="N8:N9"/>
    <mergeCell ref="G10:G11"/>
    <mergeCell ref="H10:H11"/>
    <mergeCell ref="N10:N11"/>
    <mergeCell ref="A10:A11"/>
    <mergeCell ref="B10:B11"/>
    <mergeCell ref="C10:C11"/>
    <mergeCell ref="D10:D11"/>
    <mergeCell ref="E10:E11"/>
    <mergeCell ref="F10:F11"/>
  </mergeCells>
  <phoneticPr fontId="2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X8" sqref="X8"/>
    </sheetView>
  </sheetViews>
  <sheetFormatPr defaultRowHeight="16.5" x14ac:dyDescent="0.3"/>
  <cols>
    <col min="1" max="1" width="5.25" customWidth="1"/>
    <col min="2" max="2" width="6.625" customWidth="1"/>
    <col min="3" max="3" width="11.875" customWidth="1"/>
    <col min="4" max="6" width="8.375" customWidth="1"/>
    <col min="7" max="7" width="11" customWidth="1"/>
    <col min="8" max="8" width="6.625" customWidth="1"/>
    <col min="9" max="9" width="8.75" customWidth="1"/>
    <col min="10" max="10" width="10.625" customWidth="1"/>
    <col min="11" max="11" width="6.875" customWidth="1"/>
    <col min="12" max="12" width="8.25" customWidth="1"/>
    <col min="13" max="13" width="11.625" customWidth="1"/>
    <col min="14" max="15" width="8.5" customWidth="1"/>
  </cols>
  <sheetData>
    <row r="1" spans="1:15" ht="51.75" customHeight="1" x14ac:dyDescent="0.3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" customFormat="1" ht="24" customHeight="1" x14ac:dyDescent="0.3">
      <c r="A2" s="33" t="s">
        <v>45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" customFormat="1" ht="24" customHeight="1" x14ac:dyDescent="0.3">
      <c r="A3" s="33" t="s">
        <v>62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1" customFormat="1" ht="24" customHeight="1" x14ac:dyDescent="0.3">
      <c r="A4" s="33" t="s">
        <v>63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1" customFormat="1" ht="24" customHeight="1" x14ac:dyDescent="0.3">
      <c r="A5" s="33" t="s">
        <v>64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1" customFormat="1" ht="24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s="1" customFormat="1" ht="24" customHeight="1" x14ac:dyDescent="0.3">
      <c r="A7" s="46" t="s">
        <v>44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1" customFormat="1" ht="24" customHeigh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47" t="s">
        <v>60</v>
      </c>
      <c r="M8" s="47"/>
      <c r="N8" s="47"/>
      <c r="O8" s="47"/>
    </row>
    <row r="9" spans="1:15" ht="36.75" customHeight="1" x14ac:dyDescent="0.3">
      <c r="A9" s="48" t="s">
        <v>36</v>
      </c>
      <c r="B9" s="48" t="s">
        <v>55</v>
      </c>
      <c r="C9" s="48"/>
      <c r="D9" s="48" t="s">
        <v>56</v>
      </c>
      <c r="E9" s="48"/>
      <c r="F9" s="48"/>
      <c r="G9" s="48"/>
      <c r="H9" s="48" t="s">
        <v>57</v>
      </c>
      <c r="I9" s="48"/>
      <c r="J9" s="49" t="s">
        <v>58</v>
      </c>
      <c r="K9" s="50"/>
      <c r="L9" s="50"/>
      <c r="M9" s="51"/>
      <c r="N9" s="52" t="s">
        <v>61</v>
      </c>
      <c r="O9" s="52" t="s">
        <v>54</v>
      </c>
    </row>
    <row r="10" spans="1:15" ht="36.75" customHeight="1" x14ac:dyDescent="0.3">
      <c r="A10" s="48"/>
      <c r="B10" s="13" t="s">
        <v>37</v>
      </c>
      <c r="C10" s="13" t="s">
        <v>38</v>
      </c>
      <c r="D10" s="13" t="s">
        <v>39</v>
      </c>
      <c r="E10" s="13" t="s">
        <v>40</v>
      </c>
      <c r="F10" s="13" t="s">
        <v>52</v>
      </c>
      <c r="G10" s="13" t="s">
        <v>41</v>
      </c>
      <c r="H10" s="13" t="s">
        <v>42</v>
      </c>
      <c r="I10" s="13" t="s">
        <v>43</v>
      </c>
      <c r="J10" s="18" t="s">
        <v>59</v>
      </c>
      <c r="K10" s="19" t="s">
        <v>48</v>
      </c>
      <c r="L10" s="19" t="s">
        <v>49</v>
      </c>
      <c r="M10" s="19" t="s">
        <v>50</v>
      </c>
      <c r="N10" s="53"/>
      <c r="O10" s="53"/>
    </row>
    <row r="11" spans="1:15" ht="27" customHeight="1" x14ac:dyDescent="0.3">
      <c r="A11" s="45">
        <v>1</v>
      </c>
      <c r="B11" s="45">
        <v>59</v>
      </c>
      <c r="C11" s="42">
        <v>5137370</v>
      </c>
      <c r="D11" s="42">
        <v>1526570</v>
      </c>
      <c r="E11" s="42">
        <v>673200</v>
      </c>
      <c r="F11" s="42">
        <v>2937600</v>
      </c>
      <c r="G11" s="42">
        <f>SUM(D11:F12)</f>
        <v>5137370</v>
      </c>
      <c r="H11" s="42">
        <v>2</v>
      </c>
      <c r="I11" s="42">
        <v>122400</v>
      </c>
      <c r="J11" s="45" t="s">
        <v>51</v>
      </c>
      <c r="K11" s="45">
        <v>141</v>
      </c>
      <c r="L11" s="45">
        <v>950</v>
      </c>
      <c r="M11" s="42">
        <f>L11*K11</f>
        <v>133950</v>
      </c>
      <c r="N11" s="45"/>
      <c r="O11" s="54" t="s">
        <v>73</v>
      </c>
    </row>
    <row r="12" spans="1:15" ht="30.75" customHeight="1" x14ac:dyDescent="0.3">
      <c r="A12" s="45"/>
      <c r="B12" s="45"/>
      <c r="C12" s="42"/>
      <c r="D12" s="42"/>
      <c r="E12" s="42"/>
      <c r="F12" s="42"/>
      <c r="G12" s="42"/>
      <c r="H12" s="42"/>
      <c r="I12" s="42"/>
      <c r="J12" s="45"/>
      <c r="K12" s="45"/>
      <c r="L12" s="45"/>
      <c r="M12" s="42"/>
      <c r="N12" s="45"/>
      <c r="O12" s="43"/>
    </row>
    <row r="13" spans="1:15" ht="39" customHeight="1" x14ac:dyDescent="0.3">
      <c r="A13" s="45">
        <v>3</v>
      </c>
      <c r="B13" s="45">
        <v>84</v>
      </c>
      <c r="C13" s="42">
        <v>7314230</v>
      </c>
      <c r="D13" s="42">
        <v>2173430</v>
      </c>
      <c r="E13" s="42">
        <v>1224000</v>
      </c>
      <c r="F13" s="42">
        <v>3916800</v>
      </c>
      <c r="G13" s="42">
        <f>SUM(D13:F14)</f>
        <v>7314230</v>
      </c>
      <c r="H13" s="42">
        <v>1</v>
      </c>
      <c r="I13" s="42">
        <v>61200</v>
      </c>
      <c r="J13" s="14" t="s">
        <v>46</v>
      </c>
      <c r="K13" s="14">
        <v>4</v>
      </c>
      <c r="L13" s="17">
        <v>733737.5</v>
      </c>
      <c r="M13" s="16">
        <v>2934950</v>
      </c>
      <c r="N13" s="14"/>
      <c r="O13" s="43"/>
    </row>
    <row r="14" spans="1:15" ht="36" customHeight="1" x14ac:dyDescent="0.3">
      <c r="A14" s="45"/>
      <c r="B14" s="45"/>
      <c r="C14" s="42"/>
      <c r="D14" s="42"/>
      <c r="E14" s="42"/>
      <c r="F14" s="42"/>
      <c r="G14" s="42"/>
      <c r="H14" s="42"/>
      <c r="I14" s="42"/>
      <c r="J14" s="14" t="s">
        <v>47</v>
      </c>
      <c r="K14" s="16">
        <v>140</v>
      </c>
      <c r="L14" s="16">
        <v>65600</v>
      </c>
      <c r="M14" s="16">
        <v>9184000</v>
      </c>
      <c r="N14" s="14"/>
      <c r="O14" s="44"/>
    </row>
    <row r="15" spans="1:15" ht="34.5" customHeight="1" x14ac:dyDescent="0.3">
      <c r="A15" s="11" t="s">
        <v>53</v>
      </c>
      <c r="B15" s="11">
        <f t="shared" ref="B15:G15" si="0">SUM(B11:B14)</f>
        <v>143</v>
      </c>
      <c r="C15" s="6">
        <f t="shared" si="0"/>
        <v>12451600</v>
      </c>
      <c r="D15" s="6">
        <f t="shared" si="0"/>
        <v>3700000</v>
      </c>
      <c r="E15" s="6">
        <f t="shared" si="0"/>
        <v>1897200</v>
      </c>
      <c r="F15" s="6">
        <f t="shared" si="0"/>
        <v>6854400</v>
      </c>
      <c r="G15" s="6">
        <f t="shared" si="0"/>
        <v>12451600</v>
      </c>
      <c r="H15" s="6">
        <v>3</v>
      </c>
      <c r="I15" s="6">
        <f>SUM(I11:I14)</f>
        <v>183600</v>
      </c>
      <c r="J15" s="11"/>
      <c r="K15" s="6"/>
      <c r="L15" s="6"/>
      <c r="M15" s="6">
        <f>SUM(M11:M14)</f>
        <v>12252900</v>
      </c>
      <c r="N15" s="6">
        <f>G15-I15-M15</f>
        <v>15100</v>
      </c>
      <c r="O15" s="12"/>
    </row>
  </sheetData>
  <mergeCells count="39">
    <mergeCell ref="H9:I9"/>
    <mergeCell ref="D9:G9"/>
    <mergeCell ref="B9:C9"/>
    <mergeCell ref="A9:A10"/>
    <mergeCell ref="J11:J12"/>
    <mergeCell ref="H11:H12"/>
    <mergeCell ref="I11:I12"/>
    <mergeCell ref="F13:F14"/>
    <mergeCell ref="L11:L12"/>
    <mergeCell ref="M11:M12"/>
    <mergeCell ref="A11:A12"/>
    <mergeCell ref="B11:B12"/>
    <mergeCell ref="C11:C12"/>
    <mergeCell ref="D11:D12"/>
    <mergeCell ref="E11:E12"/>
    <mergeCell ref="F11:F12"/>
    <mergeCell ref="G11:G12"/>
    <mergeCell ref="K11:K12"/>
    <mergeCell ref="A1:O1"/>
    <mergeCell ref="A2:O2"/>
    <mergeCell ref="A3:O3"/>
    <mergeCell ref="A4:O4"/>
    <mergeCell ref="A5:O5"/>
    <mergeCell ref="N9:N10"/>
    <mergeCell ref="N11:N12"/>
    <mergeCell ref="J9:M9"/>
    <mergeCell ref="O11:O14"/>
    <mergeCell ref="A6:O6"/>
    <mergeCell ref="O9:O10"/>
    <mergeCell ref="A7:O7"/>
    <mergeCell ref="L8:O8"/>
    <mergeCell ref="G13:G14"/>
    <mergeCell ref="H13:H14"/>
    <mergeCell ref="I13:I14"/>
    <mergeCell ref="A13:A14"/>
    <mergeCell ref="B13:B14"/>
    <mergeCell ref="C13:C14"/>
    <mergeCell ref="D13:D14"/>
    <mergeCell ref="E13:E14"/>
  </mergeCells>
  <phoneticPr fontId="2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E11" sqref="E11:E15"/>
    </sheetView>
  </sheetViews>
  <sheetFormatPr defaultRowHeight="16.5" x14ac:dyDescent="0.3"/>
  <cols>
    <col min="1" max="1" width="12.5" customWidth="1"/>
    <col min="2" max="2" width="10.5" customWidth="1"/>
    <col min="3" max="3" width="13.875" customWidth="1"/>
    <col min="4" max="4" width="15" customWidth="1"/>
    <col min="5" max="5" width="18.875" customWidth="1"/>
    <col min="6" max="6" width="12.5" customWidth="1"/>
    <col min="7" max="8" width="15" customWidth="1"/>
    <col min="9" max="9" width="8.875" customWidth="1"/>
  </cols>
  <sheetData>
    <row r="1" spans="1:9" ht="51.75" customHeight="1" x14ac:dyDescent="0.3">
      <c r="A1" s="32" t="s">
        <v>27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24" customHeight="1" x14ac:dyDescent="0.3">
      <c r="A2" s="33" t="s">
        <v>31</v>
      </c>
      <c r="B2" s="33"/>
      <c r="C2" s="33"/>
      <c r="D2" s="33"/>
      <c r="E2" s="33"/>
      <c r="F2" s="33"/>
      <c r="G2" s="33"/>
      <c r="H2" s="33"/>
      <c r="I2" s="33"/>
    </row>
    <row r="3" spans="1:9" s="1" customFormat="1" ht="24" customHeight="1" x14ac:dyDescent="0.3">
      <c r="A3" s="33" t="s">
        <v>18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24" customHeight="1" x14ac:dyDescent="0.3">
      <c r="A4" s="33" t="s">
        <v>28</v>
      </c>
      <c r="B4" s="33"/>
      <c r="C4" s="33"/>
      <c r="D4" s="33"/>
      <c r="E4" s="33"/>
      <c r="F4" s="33"/>
      <c r="G4" s="33"/>
      <c r="H4" s="33"/>
      <c r="I4" s="33"/>
    </row>
    <row r="5" spans="1:9" s="1" customFormat="1" ht="24" customHeight="1" x14ac:dyDescent="0.3">
      <c r="A5" s="33" t="s">
        <v>29</v>
      </c>
      <c r="B5" s="33"/>
      <c r="C5" s="33"/>
      <c r="D5" s="33"/>
      <c r="E5" s="33"/>
      <c r="F5" s="33"/>
      <c r="G5" s="33"/>
      <c r="H5" s="33"/>
      <c r="I5" s="33"/>
    </row>
    <row r="6" spans="1:9" s="1" customFormat="1" ht="24" customHeight="1" x14ac:dyDescent="0.3">
      <c r="A6" s="33" t="s">
        <v>12</v>
      </c>
      <c r="B6" s="33"/>
      <c r="C6" s="33"/>
      <c r="D6" s="33"/>
      <c r="E6" s="33"/>
      <c r="F6" s="33"/>
      <c r="G6" s="33"/>
      <c r="H6" s="33"/>
      <c r="I6" s="33"/>
    </row>
    <row r="7" spans="1:9" ht="20.25" customHeight="1" x14ac:dyDescent="0.3">
      <c r="A7" s="2"/>
      <c r="B7" s="2"/>
      <c r="C7" s="2"/>
      <c r="D7" s="2"/>
      <c r="E7" s="2"/>
      <c r="F7" s="2"/>
      <c r="G7" s="2"/>
      <c r="H7" s="2"/>
      <c r="I7" s="5" t="s">
        <v>16</v>
      </c>
    </row>
    <row r="8" spans="1:9" ht="29.25" customHeight="1" x14ac:dyDescent="0.3">
      <c r="A8" s="38" t="s">
        <v>1</v>
      </c>
      <c r="B8" s="38"/>
      <c r="C8" s="38"/>
      <c r="D8" s="3" t="s">
        <v>8</v>
      </c>
      <c r="E8" s="3" t="s">
        <v>10</v>
      </c>
      <c r="F8" s="3" t="s">
        <v>11</v>
      </c>
      <c r="G8" s="3" t="s">
        <v>9</v>
      </c>
      <c r="H8" s="3" t="s">
        <v>13</v>
      </c>
      <c r="I8" s="3" t="s">
        <v>14</v>
      </c>
    </row>
    <row r="9" spans="1:9" ht="39" customHeight="1" x14ac:dyDescent="0.3">
      <c r="A9" s="38" t="s">
        <v>2</v>
      </c>
      <c r="B9" s="3" t="s">
        <v>3</v>
      </c>
      <c r="C9" s="4">
        <v>43000</v>
      </c>
      <c r="D9" s="55">
        <v>6407000</v>
      </c>
      <c r="E9" s="55">
        <v>6407000</v>
      </c>
      <c r="F9" s="55">
        <v>0</v>
      </c>
      <c r="G9" s="55">
        <v>6407000</v>
      </c>
      <c r="H9" s="55">
        <v>0</v>
      </c>
      <c r="I9" s="38" t="s">
        <v>32</v>
      </c>
    </row>
    <row r="10" spans="1:9" ht="39" customHeight="1" x14ac:dyDescent="0.3">
      <c r="A10" s="38"/>
      <c r="B10" s="3" t="s">
        <v>4</v>
      </c>
      <c r="C10" s="4">
        <v>43000</v>
      </c>
      <c r="D10" s="55"/>
      <c r="E10" s="55"/>
      <c r="F10" s="55"/>
      <c r="G10" s="55"/>
      <c r="H10" s="55"/>
      <c r="I10" s="38"/>
    </row>
    <row r="11" spans="1:9" ht="39" customHeight="1" x14ac:dyDescent="0.3">
      <c r="A11" s="38" t="s">
        <v>0</v>
      </c>
      <c r="B11" s="3" t="s">
        <v>5</v>
      </c>
      <c r="C11" s="4">
        <v>68000</v>
      </c>
      <c r="D11" s="55">
        <v>14632000</v>
      </c>
      <c r="E11" s="56" t="s">
        <v>103</v>
      </c>
      <c r="F11" s="55">
        <v>0</v>
      </c>
      <c r="G11" s="55">
        <v>14632000</v>
      </c>
      <c r="H11" s="55">
        <v>0</v>
      </c>
      <c r="I11" s="38" t="s">
        <v>102</v>
      </c>
    </row>
    <row r="12" spans="1:9" ht="39" customHeight="1" x14ac:dyDescent="0.3">
      <c r="A12" s="38"/>
      <c r="B12" s="3" t="s">
        <v>6</v>
      </c>
      <c r="C12" s="4">
        <v>30000</v>
      </c>
      <c r="D12" s="55"/>
      <c r="E12" s="55"/>
      <c r="F12" s="55"/>
      <c r="G12" s="55"/>
      <c r="H12" s="55"/>
      <c r="I12" s="38"/>
    </row>
    <row r="13" spans="1:9" ht="39" customHeight="1" x14ac:dyDescent="0.3">
      <c r="A13" s="38"/>
      <c r="B13" s="3" t="s">
        <v>15</v>
      </c>
      <c r="C13" s="4">
        <v>43000</v>
      </c>
      <c r="D13" s="55"/>
      <c r="E13" s="55"/>
      <c r="F13" s="55"/>
      <c r="G13" s="55"/>
      <c r="H13" s="55"/>
      <c r="I13" s="38"/>
    </row>
    <row r="14" spans="1:9" ht="39" customHeight="1" x14ac:dyDescent="0.3">
      <c r="A14" s="38"/>
      <c r="B14" s="8" t="s">
        <v>7</v>
      </c>
      <c r="C14" s="9">
        <v>65000</v>
      </c>
      <c r="D14" s="55"/>
      <c r="E14" s="55"/>
      <c r="F14" s="55"/>
      <c r="G14" s="55"/>
      <c r="H14" s="55"/>
      <c r="I14" s="38"/>
    </row>
    <row r="15" spans="1:9" ht="39" customHeight="1" x14ac:dyDescent="0.3">
      <c r="A15" s="38"/>
      <c r="B15" s="3" t="s">
        <v>30</v>
      </c>
      <c r="C15" s="4">
        <v>2000</v>
      </c>
      <c r="D15" s="55"/>
      <c r="E15" s="55"/>
      <c r="F15" s="55"/>
      <c r="G15" s="55"/>
      <c r="H15" s="55"/>
      <c r="I15" s="38"/>
    </row>
    <row r="16" spans="1:9" ht="36" customHeight="1" x14ac:dyDescent="0.3">
      <c r="C16" s="10"/>
    </row>
    <row r="17" ht="22.5" customHeight="1" x14ac:dyDescent="0.3"/>
    <row r="18" ht="25.5" customHeight="1" x14ac:dyDescent="0.3"/>
    <row r="19" ht="33" customHeight="1" x14ac:dyDescent="0.3"/>
  </sheetData>
  <mergeCells count="21">
    <mergeCell ref="A3:I3"/>
    <mergeCell ref="A4:I4"/>
    <mergeCell ref="A6:I6"/>
    <mergeCell ref="A5:I5"/>
    <mergeCell ref="D9:D10"/>
    <mergeCell ref="I11:I15"/>
    <mergeCell ref="A1:I1"/>
    <mergeCell ref="E9:E10"/>
    <mergeCell ref="F9:F10"/>
    <mergeCell ref="G9:G10"/>
    <mergeCell ref="H9:H10"/>
    <mergeCell ref="I9:I10"/>
    <mergeCell ref="D11:D15"/>
    <mergeCell ref="E11:E15"/>
    <mergeCell ref="F11:F15"/>
    <mergeCell ref="G11:G15"/>
    <mergeCell ref="H11:H15"/>
    <mergeCell ref="A8:C8"/>
    <mergeCell ref="A9:A10"/>
    <mergeCell ref="A11:A15"/>
    <mergeCell ref="A2:I2"/>
  </mergeCells>
  <phoneticPr fontId="2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D15" sqref="D15"/>
    </sheetView>
  </sheetViews>
  <sheetFormatPr defaultRowHeight="16.5" x14ac:dyDescent="0.3"/>
  <cols>
    <col min="1" max="1" width="12.5" customWidth="1"/>
    <col min="2" max="2" width="10.5" customWidth="1"/>
    <col min="3" max="3" width="13.875" customWidth="1"/>
    <col min="4" max="8" width="15" customWidth="1"/>
    <col min="9" max="9" width="8.875" customWidth="1"/>
  </cols>
  <sheetData>
    <row r="1" spans="1:9" ht="51.75" customHeight="1" x14ac:dyDescent="0.3">
      <c r="A1" s="32" t="s">
        <v>27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24" customHeight="1" x14ac:dyDescent="0.3">
      <c r="A2" s="33" t="s">
        <v>33</v>
      </c>
      <c r="B2" s="33"/>
      <c r="C2" s="33"/>
      <c r="D2" s="33"/>
      <c r="E2" s="33"/>
      <c r="F2" s="33"/>
      <c r="G2" s="33"/>
      <c r="H2" s="33"/>
      <c r="I2" s="33"/>
    </row>
    <row r="3" spans="1:9" s="1" customFormat="1" ht="24" customHeight="1" x14ac:dyDescent="0.3">
      <c r="A3" s="33" t="s">
        <v>18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24" customHeight="1" x14ac:dyDescent="0.3">
      <c r="A4" s="33" t="s">
        <v>28</v>
      </c>
      <c r="B4" s="33"/>
      <c r="C4" s="33"/>
      <c r="D4" s="33"/>
      <c r="E4" s="33"/>
      <c r="F4" s="33"/>
      <c r="G4" s="33"/>
      <c r="H4" s="33"/>
      <c r="I4" s="33"/>
    </row>
    <row r="5" spans="1:9" s="1" customFormat="1" ht="24" customHeight="1" x14ac:dyDescent="0.3">
      <c r="A5" s="33" t="s">
        <v>19</v>
      </c>
      <c r="B5" s="33"/>
      <c r="C5" s="33"/>
      <c r="D5" s="33"/>
      <c r="E5" s="33"/>
      <c r="F5" s="33"/>
      <c r="G5" s="33"/>
      <c r="H5" s="33"/>
      <c r="I5" s="33"/>
    </row>
    <row r="6" spans="1:9" s="1" customFormat="1" ht="24" customHeight="1" x14ac:dyDescent="0.3">
      <c r="A6" s="33" t="s">
        <v>12</v>
      </c>
      <c r="B6" s="33"/>
      <c r="C6" s="33"/>
      <c r="D6" s="33"/>
      <c r="E6" s="33"/>
      <c r="F6" s="33"/>
      <c r="G6" s="33"/>
      <c r="H6" s="33"/>
      <c r="I6" s="33"/>
    </row>
    <row r="7" spans="1:9" ht="20.25" customHeight="1" x14ac:dyDescent="0.3">
      <c r="A7" s="2"/>
      <c r="B7" s="2"/>
      <c r="C7" s="2"/>
      <c r="D7" s="2"/>
      <c r="E7" s="2"/>
      <c r="F7" s="2"/>
      <c r="G7" s="2"/>
      <c r="H7" s="2"/>
      <c r="I7" s="5" t="s">
        <v>16</v>
      </c>
    </row>
    <row r="8" spans="1:9" ht="29.25" customHeight="1" x14ac:dyDescent="0.3">
      <c r="A8" s="38" t="s">
        <v>1</v>
      </c>
      <c r="B8" s="38"/>
      <c r="C8" s="38"/>
      <c r="D8" s="3" t="s">
        <v>8</v>
      </c>
      <c r="E8" s="3" t="s">
        <v>10</v>
      </c>
      <c r="F8" s="3" t="s">
        <v>11</v>
      </c>
      <c r="G8" s="3" t="s">
        <v>9</v>
      </c>
      <c r="H8" s="3" t="s">
        <v>13</v>
      </c>
      <c r="I8" s="3" t="s">
        <v>14</v>
      </c>
    </row>
    <row r="9" spans="1:9" ht="39" customHeight="1" x14ac:dyDescent="0.3">
      <c r="A9" s="38" t="s">
        <v>2</v>
      </c>
      <c r="B9" s="3" t="s">
        <v>3</v>
      </c>
      <c r="C9" s="4">
        <v>9000</v>
      </c>
      <c r="D9" s="55">
        <v>1098000</v>
      </c>
      <c r="E9" s="55">
        <v>1098000</v>
      </c>
      <c r="F9" s="55">
        <v>0</v>
      </c>
      <c r="G9" s="55">
        <v>1098000</v>
      </c>
      <c r="H9" s="55">
        <v>0</v>
      </c>
      <c r="I9" s="39" t="s">
        <v>32</v>
      </c>
    </row>
    <row r="10" spans="1:9" ht="39" customHeight="1" x14ac:dyDescent="0.3">
      <c r="A10" s="38"/>
      <c r="B10" s="3" t="s">
        <v>4</v>
      </c>
      <c r="C10" s="4">
        <v>9000</v>
      </c>
      <c r="D10" s="55"/>
      <c r="E10" s="55"/>
      <c r="F10" s="55"/>
      <c r="G10" s="55"/>
      <c r="H10" s="55"/>
      <c r="I10" s="40"/>
    </row>
    <row r="11" spans="1:9" ht="39" customHeight="1" x14ac:dyDescent="0.3">
      <c r="A11" s="38" t="s">
        <v>0</v>
      </c>
      <c r="B11" s="3" t="s">
        <v>34</v>
      </c>
      <c r="C11" s="4">
        <v>20000</v>
      </c>
      <c r="D11" s="55">
        <v>2360000</v>
      </c>
      <c r="E11" s="55">
        <v>2360000</v>
      </c>
      <c r="F11" s="55">
        <v>0</v>
      </c>
      <c r="G11" s="55">
        <v>2360000</v>
      </c>
      <c r="H11" s="55">
        <v>0</v>
      </c>
      <c r="I11" s="40"/>
    </row>
    <row r="12" spans="1:9" ht="39" customHeight="1" x14ac:dyDescent="0.3">
      <c r="A12" s="38"/>
      <c r="B12" s="3" t="s">
        <v>35</v>
      </c>
      <c r="C12" s="4">
        <v>20000</v>
      </c>
      <c r="D12" s="55"/>
      <c r="E12" s="55"/>
      <c r="F12" s="55"/>
      <c r="G12" s="55"/>
      <c r="H12" s="55"/>
      <c r="I12" s="41"/>
    </row>
    <row r="13" spans="1:9" ht="36" customHeight="1" x14ac:dyDescent="0.3"/>
    <row r="14" spans="1:9" ht="22.5" customHeight="1" x14ac:dyDescent="0.3"/>
    <row r="15" spans="1:9" ht="25.5" customHeight="1" x14ac:dyDescent="0.3"/>
    <row r="16" spans="1:9" ht="33" customHeight="1" x14ac:dyDescent="0.3"/>
  </sheetData>
  <mergeCells count="20">
    <mergeCell ref="A6:I6"/>
    <mergeCell ref="A1:I1"/>
    <mergeCell ref="A2:I2"/>
    <mergeCell ref="A3:I3"/>
    <mergeCell ref="A4:I4"/>
    <mergeCell ref="A5:I5"/>
    <mergeCell ref="I9:I12"/>
    <mergeCell ref="A8:C8"/>
    <mergeCell ref="A9:A10"/>
    <mergeCell ref="D9:D10"/>
    <mergeCell ref="E9:E10"/>
    <mergeCell ref="F9:F10"/>
    <mergeCell ref="H9:H10"/>
    <mergeCell ref="A11:A12"/>
    <mergeCell ref="D11:D12"/>
    <mergeCell ref="E11:E12"/>
    <mergeCell ref="F11:F12"/>
    <mergeCell ref="G11:G12"/>
    <mergeCell ref="H11:H12"/>
    <mergeCell ref="G9:G10"/>
  </mergeCells>
  <phoneticPr fontId="2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D20" sqref="D20"/>
    </sheetView>
  </sheetViews>
  <sheetFormatPr defaultRowHeight="16.5" x14ac:dyDescent="0.3"/>
  <cols>
    <col min="1" max="1" width="12.5" customWidth="1"/>
    <col min="2" max="2" width="10.5" customWidth="1"/>
    <col min="3" max="3" width="13.875" customWidth="1"/>
    <col min="4" max="8" width="15" customWidth="1"/>
    <col min="9" max="9" width="8.875" customWidth="1"/>
  </cols>
  <sheetData>
    <row r="1" spans="1:9" ht="51.75" customHeight="1" x14ac:dyDescent="0.3">
      <c r="A1" s="32" t="s">
        <v>17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24" customHeight="1" x14ac:dyDescent="0.3">
      <c r="A2" s="33" t="s">
        <v>20</v>
      </c>
      <c r="B2" s="33"/>
      <c r="C2" s="33"/>
      <c r="D2" s="33"/>
      <c r="E2" s="33"/>
      <c r="F2" s="33"/>
      <c r="G2" s="33"/>
      <c r="H2" s="33"/>
      <c r="I2" s="33"/>
    </row>
    <row r="3" spans="1:9" s="1" customFormat="1" ht="24" customHeight="1" x14ac:dyDescent="0.3">
      <c r="A3" s="33" t="s">
        <v>21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24" customHeight="1" x14ac:dyDescent="0.3">
      <c r="A4" s="33" t="s">
        <v>22</v>
      </c>
      <c r="B4" s="33"/>
      <c r="C4" s="33"/>
      <c r="D4" s="33"/>
      <c r="E4" s="33"/>
      <c r="F4" s="33"/>
      <c r="G4" s="33"/>
      <c r="H4" s="33"/>
      <c r="I4" s="33"/>
    </row>
    <row r="5" spans="1:9" s="1" customFormat="1" ht="24" customHeight="1" x14ac:dyDescent="0.3">
      <c r="A5" s="33" t="s">
        <v>23</v>
      </c>
      <c r="B5" s="33"/>
      <c r="C5" s="33"/>
      <c r="D5" s="33"/>
      <c r="E5" s="33"/>
      <c r="F5" s="33"/>
      <c r="G5" s="33"/>
      <c r="H5" s="33"/>
      <c r="I5" s="33"/>
    </row>
    <row r="6" spans="1:9" s="1" customFormat="1" ht="24" customHeight="1" x14ac:dyDescent="0.3">
      <c r="A6" s="33" t="s">
        <v>12</v>
      </c>
      <c r="B6" s="33"/>
      <c r="C6" s="33"/>
      <c r="D6" s="33"/>
      <c r="E6" s="33"/>
      <c r="F6" s="33"/>
      <c r="G6" s="33"/>
      <c r="H6" s="33"/>
      <c r="I6" s="33"/>
    </row>
    <row r="7" spans="1:9" ht="20.25" customHeight="1" x14ac:dyDescent="0.3">
      <c r="A7" s="2"/>
      <c r="B7" s="2"/>
      <c r="C7" s="2"/>
      <c r="D7" s="2"/>
      <c r="E7" s="2"/>
      <c r="F7" s="2"/>
      <c r="G7" s="2"/>
      <c r="H7" s="2"/>
      <c r="I7" s="5" t="s">
        <v>16</v>
      </c>
    </row>
    <row r="8" spans="1:9" ht="29.25" customHeight="1" x14ac:dyDescent="0.3">
      <c r="A8" s="6" t="s">
        <v>26</v>
      </c>
      <c r="B8" s="6" t="s">
        <v>25</v>
      </c>
      <c r="C8" s="6" t="s">
        <v>24</v>
      </c>
      <c r="D8" s="6" t="s">
        <v>8</v>
      </c>
      <c r="E8" s="6" t="s">
        <v>10</v>
      </c>
      <c r="F8" s="6" t="s">
        <v>11</v>
      </c>
      <c r="G8" s="6" t="s">
        <v>9</v>
      </c>
      <c r="H8" s="6" t="s">
        <v>13</v>
      </c>
      <c r="I8" s="6" t="s">
        <v>14</v>
      </c>
    </row>
    <row r="9" spans="1:9" ht="39" customHeight="1" x14ac:dyDescent="0.3">
      <c r="A9" s="7">
        <v>82</v>
      </c>
      <c r="B9" s="7">
        <v>75</v>
      </c>
      <c r="C9" s="7">
        <v>42000</v>
      </c>
      <c r="D9" s="7">
        <v>3150000</v>
      </c>
      <c r="E9" s="7">
        <v>3150000</v>
      </c>
      <c r="F9" s="7">
        <v>0</v>
      </c>
      <c r="G9" s="7">
        <v>3150000</v>
      </c>
      <c r="H9" s="7">
        <v>0</v>
      </c>
      <c r="I9" s="6"/>
    </row>
    <row r="10" spans="1:9" ht="36" customHeight="1" x14ac:dyDescent="0.3"/>
    <row r="11" spans="1:9" ht="22.5" customHeight="1" x14ac:dyDescent="0.3"/>
    <row r="12" spans="1:9" ht="25.5" customHeight="1" x14ac:dyDescent="0.3"/>
    <row r="13" spans="1:9" ht="33" customHeight="1" x14ac:dyDescent="0.3"/>
  </sheetData>
  <mergeCells count="6">
    <mergeCell ref="A6:I6"/>
    <mergeCell ref="A1:I1"/>
    <mergeCell ref="A2:I2"/>
    <mergeCell ref="A3:I3"/>
    <mergeCell ref="A4:I4"/>
    <mergeCell ref="A5:I5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2학기방과후학교</vt:lpstr>
      <vt:lpstr>졸업엘범</vt:lpstr>
      <vt:lpstr>1학기방과후학교</vt:lpstr>
      <vt:lpstr>수학여행비</vt:lpstr>
      <vt:lpstr>수련활동비</vt:lpstr>
      <vt:lpstr>교복</vt:lpstr>
      <vt:lpstr>체육복</vt:lpstr>
      <vt:lpstr>졸업앨범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T1</cp:lastModifiedBy>
  <dcterms:created xsi:type="dcterms:W3CDTF">2018-10-25T06:49:29Z</dcterms:created>
  <dcterms:modified xsi:type="dcterms:W3CDTF">2020-01-07T01:28:49Z</dcterms:modified>
</cp:coreProperties>
</file>